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R:\Tammy\Board and Foundation\FOUNDATION\Golf Tournament\2025 Golf Tournament - Board organized\"/>
    </mc:Choice>
  </mc:AlternateContent>
  <xr:revisionPtr revIDLastSave="0" documentId="8_{49D66115-1B0E-4085-BAAD-92E4BA76C4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 Transactions - Accoun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9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6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<sst xmlns="http://schemas.openxmlformats.org/spreadsheetml/2006/main" count="698" uniqueCount="148">
  <si>
    <t>Journal Entry</t>
  </si>
  <si>
    <t>Series</t>
  </si>
  <si>
    <t>TRX Date</t>
  </si>
  <si>
    <t>Account Number</t>
  </si>
  <si>
    <t>Account Description</t>
  </si>
  <si>
    <t>Credit Amount</t>
  </si>
  <si>
    <t>Debit Amount</t>
  </si>
  <si>
    <t>Description</t>
  </si>
  <si>
    <t>Originating Document Number</t>
  </si>
  <si>
    <t>Originating Master ID</t>
  </si>
  <si>
    <t>Originating Master Name</t>
  </si>
  <si>
    <t>Originating Source</t>
  </si>
  <si>
    <t>Originating TRX Source</t>
  </si>
  <si>
    <t>Reference</t>
  </si>
  <si>
    <t>TRX Source</t>
  </si>
  <si>
    <t>User Who Posted</t>
  </si>
  <si>
    <t>Voided</t>
  </si>
  <si>
    <t>Sales</t>
  </si>
  <si>
    <t>70-1-6110-2004-3650</t>
  </si>
  <si>
    <t>Shoreham- -Admin-Trust Acc-Golf Funds</t>
  </si>
  <si>
    <t>Golf Tournament-Rebekah Haase</t>
  </si>
  <si>
    <t>PYMNT000000012434</t>
  </si>
  <si>
    <t>CASH</t>
  </si>
  <si>
    <t>RMCSH00001472</t>
  </si>
  <si>
    <t>GLTRX00011554</t>
  </si>
  <si>
    <t>tconrad</t>
  </si>
  <si>
    <t>No</t>
  </si>
  <si>
    <t>GolfTourn-AmandaJoudreyLeblanc</t>
  </si>
  <si>
    <t>PYMNT000000012435</t>
  </si>
  <si>
    <t>Golf Tourn-Matthew MacQuarrie</t>
  </si>
  <si>
    <t>PYMNT000000012436</t>
  </si>
  <si>
    <t>Golf Tourn-Brian Lugar</t>
  </si>
  <si>
    <t>PYMNT000000012437</t>
  </si>
  <si>
    <t>Golf Tourn-David Williams</t>
  </si>
  <si>
    <t>PYMNT000000012438</t>
  </si>
  <si>
    <t>Golf Tourn- Danny Myra</t>
  </si>
  <si>
    <t>PYMNT000000012439</t>
  </si>
  <si>
    <t>Golf Tourn - Amber MacLean</t>
  </si>
  <si>
    <t>PYMNT000000012440</t>
  </si>
  <si>
    <t>Financial</t>
  </si>
  <si>
    <t>SHV Golf Registration 2025</t>
  </si>
  <si>
    <t/>
  </si>
  <si>
    <t>AL250430 GOLF</t>
  </si>
  <si>
    <t>GLTRX00011598</t>
  </si>
  <si>
    <t>alowe</t>
  </si>
  <si>
    <t>Golf Tournment-Ranil Verallo</t>
  </si>
  <si>
    <t>PYMNT000000012479</t>
  </si>
  <si>
    <t>RMCSH00001489</t>
  </si>
  <si>
    <t>GLTRX00011642</t>
  </si>
  <si>
    <t>Golf Tourn-CatherineCampbell</t>
  </si>
  <si>
    <t>PYMNT000000012480</t>
  </si>
  <si>
    <t>Golf Tourn-DouglasDoucetRCS</t>
  </si>
  <si>
    <t>PYMNT000000012481</t>
  </si>
  <si>
    <t>GolfTournament-RonaldArchibald</t>
  </si>
  <si>
    <t>PYMNT000000012482</t>
  </si>
  <si>
    <t>Golf Tournament-Scott Sanford</t>
  </si>
  <si>
    <t>PYMNT000000012483</t>
  </si>
  <si>
    <t>Purchasing</t>
  </si>
  <si>
    <t>Chester Golf Club 2025</t>
  </si>
  <si>
    <t>20250530</t>
  </si>
  <si>
    <t>CHE010</t>
  </si>
  <si>
    <t>Chester Golf Club</t>
  </si>
  <si>
    <t>PMTRX00002483</t>
  </si>
  <si>
    <t>Payables Trx Entry</t>
  </si>
  <si>
    <t>GLTRX00011817</t>
  </si>
  <si>
    <t>gnorton</t>
  </si>
  <si>
    <t>GolfTournament-NW&amp;SVReinhard</t>
  </si>
  <si>
    <t>PYMNT000000012586</t>
  </si>
  <si>
    <t>RMCSH00001498</t>
  </si>
  <si>
    <t>GLTRX00011712</t>
  </si>
  <si>
    <t>GolfTournament-KyleGates</t>
  </si>
  <si>
    <t>PYMNT000000012587</t>
  </si>
  <si>
    <t>GolfTournament-AshleyBushen</t>
  </si>
  <si>
    <t>PYMNT000000012588</t>
  </si>
  <si>
    <t>GolfTournament-JayMacIntyre</t>
  </si>
  <si>
    <t>PYMNT000000012589</t>
  </si>
  <si>
    <t>GolfTournament-RyanBuck</t>
  </si>
  <si>
    <t>PYMNT000000012590</t>
  </si>
  <si>
    <t>PYMNT000000012591</t>
  </si>
  <si>
    <t>GolfTournament-JosephGreen</t>
  </si>
  <si>
    <t>PYMNT000000012592</t>
  </si>
  <si>
    <t>2025 GolfTourn.-LobsterPutting</t>
  </si>
  <si>
    <t>PYMNT000000012611</t>
  </si>
  <si>
    <t>RMCSH00001507</t>
  </si>
  <si>
    <t>GLTRX00011744</t>
  </si>
  <si>
    <t>2025 GolfTourn.EdHoltPayment</t>
  </si>
  <si>
    <t>PYMNT000000012612</t>
  </si>
  <si>
    <t>2025 GolfTourn.RaffleJersey</t>
  </si>
  <si>
    <t>PYMNT000000012613</t>
  </si>
  <si>
    <t>2025 GolfTourn.Mulligans</t>
  </si>
  <si>
    <t>PYMNT000000012614</t>
  </si>
  <si>
    <t>2025GolfTourn.PeterBergen</t>
  </si>
  <si>
    <t>PYMNT000000012615</t>
  </si>
  <si>
    <t>RMCSH00001508</t>
  </si>
  <si>
    <t>GLTRX00011746</t>
  </si>
  <si>
    <t>2025GolfTourn.DonaldHatcher</t>
  </si>
  <si>
    <t>PYMNT000000012616</t>
  </si>
  <si>
    <t>2025GolfTourn.PersonalCarePhys</t>
  </si>
  <si>
    <t>PYMNT000000012617</t>
  </si>
  <si>
    <t>2025GolfTourn.CreditUnion</t>
  </si>
  <si>
    <t>PYMNT000000012618</t>
  </si>
  <si>
    <t>2025GolfTourn.MarchandHomes</t>
  </si>
  <si>
    <t>PYMNT000000012619</t>
  </si>
  <si>
    <t>2025GolfTourn.H&amp;H Bookkeeping</t>
  </si>
  <si>
    <t>PYMNT000000012620</t>
  </si>
  <si>
    <t>2025GolfTourn.ChesterLionClub</t>
  </si>
  <si>
    <t>PYMNT000000012621</t>
  </si>
  <si>
    <t>2025 Golf Tourn.SusanDiamond</t>
  </si>
  <si>
    <t>PYMNT000000012625</t>
  </si>
  <si>
    <t>RMCSH00001511</t>
  </si>
  <si>
    <t>GLTRX00011751</t>
  </si>
  <si>
    <t>220000139897</t>
  </si>
  <si>
    <t>AL250630 PAYPAL</t>
  </si>
  <si>
    <t>GLTRX00011852</t>
  </si>
  <si>
    <t>Correct Paypal May 22-25 Cash</t>
  </si>
  <si>
    <t>Etransfer-GolfTournament-Amber</t>
  </si>
  <si>
    <t>PYMNT000000012731</t>
  </si>
  <si>
    <t>RMCSH00001525</t>
  </si>
  <si>
    <t>GLTRX00011855</t>
  </si>
  <si>
    <t>Etrans-GolfTourn-JessicaBurch</t>
  </si>
  <si>
    <t>PYMNT000000012732</t>
  </si>
  <si>
    <t>GolfTournament-KimCroft</t>
  </si>
  <si>
    <t>PYMNT000000012733</t>
  </si>
  <si>
    <t>RMCSH00001527</t>
  </si>
  <si>
    <t>GLTRX00011857</t>
  </si>
  <si>
    <t>GolfTournament-KimCroft-FEES</t>
  </si>
  <si>
    <t>Golf Tournament- John Shurko</t>
  </si>
  <si>
    <t>PYMNT000000012835</t>
  </si>
  <si>
    <t>RMCSH00001540</t>
  </si>
  <si>
    <t>Golf Tournament-John Shurko</t>
  </si>
  <si>
    <t>GLTRX00011916</t>
  </si>
  <si>
    <t>PayPal Fees</t>
  </si>
  <si>
    <t>MD2507 BANKREC</t>
  </si>
  <si>
    <t>GLTRX00011959</t>
  </si>
  <si>
    <t>Reallocate PayPal Deposits</t>
  </si>
  <si>
    <t>mdoubleday</t>
  </si>
  <si>
    <t>Procure Source golf signs/bann</t>
  </si>
  <si>
    <t>1879</t>
  </si>
  <si>
    <t>PRO004</t>
  </si>
  <si>
    <t>Procure Source Ltd.</t>
  </si>
  <si>
    <t>PMTRX00002563</t>
  </si>
  <si>
    <t>GLTRX00012234</t>
  </si>
  <si>
    <t>25GolfTournament-Mun.ofChester</t>
  </si>
  <si>
    <t>PYMNT000000013103</t>
  </si>
  <si>
    <t>RMCSH00001590</t>
  </si>
  <si>
    <t>GLTRX00012219</t>
  </si>
  <si>
    <t>Total</t>
  </si>
  <si>
    <t>Period Ending January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</si>
</sst>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000"/>
  </numFmts>
  <fonts count="3" x14ac:knownFonts="1">
    <font>
      <sz val="9"/>
      <name val="Segoe UI"/>
    </font>
    <font>
      <sz val="9"/>
      <name val="Segoe UI"/>
      <family val="2"/>
    </font>
    <font>
      <b/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4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1" fillId="0" borderId="0" xfId="0" applyFont="1">
      <alignment vertical="center"/>
    </xf>
    <xf numFmtId="14" fontId="2" fillId="0" borderId="0" xfId="0" applyNumberFormat="1" applyFont="1">
      <alignment vertical="center"/>
    </xf>
    <xf numFmtId="0" fontId="2" fillId="0" borderId="0" xfId="0" applyFont="1">
      <alignment vertical="center"/>
    </xf>
    <xf numFmtId="2" fontId="2" fillId="0" borderId="0" xfId="0" applyNumberFormat="1" applyFont="1">
      <alignment vertical="center"/>
    </xf>
    <xf numFmtId="44" fontId="2" fillId="0" borderId="0" xfId="0" applyNumberFormat="1" applyFo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/>
  </sheetViews>
  <sheetFormatPr defaultRowHeight="12" x14ac:dyDescent="0.2"/>
  <cols>
    <col min="1" max="1" width="10.83203125" style="2" customWidth="1"/>
    <col min="2" max="2" width="11.83203125" customWidth="1"/>
    <col min="3" max="3" width="14.1640625" style="1" customWidth="1"/>
    <col min="4" max="4" width="19" hidden="1" customWidth="1"/>
    <col min="5" max="5" width="21.33203125" hidden="1" customWidth="1"/>
    <col min="6" max="6" width="21.6640625" style="3" hidden="1" customWidth="1"/>
    <col min="7" max="7" width="21" style="3" hidden="1" customWidth="1"/>
    <col min="8" max="8" width="33" bestFit="1" customWidth="1"/>
    <col min="9" max="9" width="28.1640625" hidden="1" customWidth="1"/>
    <col min="10" max="10" width="22.33203125" hidden="1" customWidth="1"/>
    <col min="11" max="11" width="24.6640625" hidden="1" customWidth="1"/>
    <col min="12" max="12" width="20.33203125" hidden="1" customWidth="1"/>
    <col min="13" max="13" width="23.5" hidden="1" customWidth="1"/>
    <col min="14" max="14" width="14.83203125" hidden="1" customWidth="1"/>
    <col min="15" max="15" width="15.6640625" hidden="1" customWidth="1"/>
    <col min="16" max="16" width="19.6640625" hidden="1" customWidth="1"/>
    <col min="17" max="17" width="12.33203125" hidden="1" customWidth="1"/>
    <col min="18" max="18" width="13.33203125" style="4" bestFit="1" customWidth="1"/>
  </cols>
  <sheetData>
    <row r="1" spans="1:18" x14ac:dyDescent="0.2">
      <c r="A1" s="6" t="s">
        <v>19</v>
      </c>
    </row>
    <row r="2" spans="1:18" x14ac:dyDescent="0.2">
      <c r="A2" s="6" t="s">
        <v>18</v>
      </c>
    </row>
    <row r="3" spans="1:18" x14ac:dyDescent="0.2">
      <c r="A3" s="6" t="s">
        <v>147</v>
      </c>
    </row>
    <row r="5" spans="1:18" ht="17.45" customHeight="1" x14ac:dyDescent="0.2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8" t="s">
        <v>146</v>
      </c>
    </row>
    <row r="6" spans="1:18" ht="17.45" customHeight="1" x14ac:dyDescent="0.2">
      <c r="A6" s="2">
        <v>70257</v>
      </c>
      <c r="B6" t="s">
        <v>17</v>
      </c>
      <c r="C6" s="1">
        <f t="shared" ref="C6:C12" si="0">DATE(2025,4,29)</f>
        <v>45776</v>
      </c>
      <c r="D6" s="5" t="s">
        <v>18</v>
      </c>
      <c r="E6" t="s">
        <v>19</v>
      </c>
      <c r="F6" s="3">
        <v>500</v>
      </c>
      <c r="G6" s="3">
        <v>0</v>
      </c>
      <c r="H6" t="s">
        <v>20</v>
      </c>
      <c r="I6" t="s">
        <v>21</v>
      </c>
      <c r="J6" t="s">
        <v>22</v>
      </c>
      <c r="K6" t="s">
        <v>22</v>
      </c>
      <c r="L6" t="s">
        <v>23</v>
      </c>
      <c r="M6" t="s">
        <v>23</v>
      </c>
      <c r="N6" t="s">
        <v>20</v>
      </c>
      <c r="O6" t="s">
        <v>24</v>
      </c>
      <c r="P6" t="s">
        <v>25</v>
      </c>
      <c r="Q6" t="s">
        <v>26</v>
      </c>
      <c r="R6" s="4">
        <f>-F6+G6</f>
        <v>-500</v>
      </c>
    </row>
    <row r="7" spans="1:18" ht="17.45" customHeight="1" x14ac:dyDescent="0.2">
      <c r="A7" s="2">
        <v>70258</v>
      </c>
      <c r="B7" t="s">
        <v>17</v>
      </c>
      <c r="C7" s="1">
        <f t="shared" si="0"/>
        <v>45776</v>
      </c>
      <c r="D7" t="s">
        <v>18</v>
      </c>
      <c r="E7" t="s">
        <v>19</v>
      </c>
      <c r="F7" s="3">
        <v>250</v>
      </c>
      <c r="G7" s="3">
        <v>0</v>
      </c>
      <c r="H7" t="s">
        <v>27</v>
      </c>
      <c r="I7" t="s">
        <v>28</v>
      </c>
      <c r="J7" t="s">
        <v>22</v>
      </c>
      <c r="K7" t="s">
        <v>22</v>
      </c>
      <c r="L7" t="s">
        <v>23</v>
      </c>
      <c r="M7" t="s">
        <v>23</v>
      </c>
      <c r="N7" t="s">
        <v>27</v>
      </c>
      <c r="O7" t="s">
        <v>24</v>
      </c>
      <c r="P7" t="s">
        <v>25</v>
      </c>
      <c r="Q7" t="s">
        <v>26</v>
      </c>
      <c r="R7" s="4">
        <f t="shared" ref="R7:R57" si="1">-F7+G7</f>
        <v>-250</v>
      </c>
    </row>
    <row r="8" spans="1:18" ht="17.45" customHeight="1" x14ac:dyDescent="0.2">
      <c r="A8" s="2">
        <v>70259</v>
      </c>
      <c r="B8" t="s">
        <v>17</v>
      </c>
      <c r="C8" s="1">
        <f t="shared" si="0"/>
        <v>45776</v>
      </c>
      <c r="D8" t="s">
        <v>18</v>
      </c>
      <c r="E8" t="s">
        <v>19</v>
      </c>
      <c r="F8" s="3">
        <v>1100</v>
      </c>
      <c r="G8" s="3">
        <v>0</v>
      </c>
      <c r="H8" t="s">
        <v>29</v>
      </c>
      <c r="I8" t="s">
        <v>30</v>
      </c>
      <c r="J8" t="s">
        <v>22</v>
      </c>
      <c r="K8" t="s">
        <v>22</v>
      </c>
      <c r="L8" t="s">
        <v>23</v>
      </c>
      <c r="M8" t="s">
        <v>23</v>
      </c>
      <c r="N8" t="s">
        <v>29</v>
      </c>
      <c r="O8" t="s">
        <v>24</v>
      </c>
      <c r="P8" t="s">
        <v>25</v>
      </c>
      <c r="Q8" t="s">
        <v>26</v>
      </c>
      <c r="R8" s="4">
        <f t="shared" si="1"/>
        <v>-1100</v>
      </c>
    </row>
    <row r="9" spans="1:18" ht="17.45" customHeight="1" x14ac:dyDescent="0.2">
      <c r="A9" s="2">
        <v>70260</v>
      </c>
      <c r="B9" t="s">
        <v>17</v>
      </c>
      <c r="C9" s="1">
        <f t="shared" si="0"/>
        <v>45776</v>
      </c>
      <c r="D9" t="s">
        <v>18</v>
      </c>
      <c r="E9" t="s">
        <v>19</v>
      </c>
      <c r="F9" s="3">
        <v>1100</v>
      </c>
      <c r="G9" s="3">
        <v>0</v>
      </c>
      <c r="H9" t="s">
        <v>31</v>
      </c>
      <c r="I9" t="s">
        <v>32</v>
      </c>
      <c r="J9" t="s">
        <v>22</v>
      </c>
      <c r="K9" t="s">
        <v>22</v>
      </c>
      <c r="L9" t="s">
        <v>23</v>
      </c>
      <c r="M9" t="s">
        <v>23</v>
      </c>
      <c r="N9" t="s">
        <v>31</v>
      </c>
      <c r="O9" t="s">
        <v>24</v>
      </c>
      <c r="P9" t="s">
        <v>25</v>
      </c>
      <c r="Q9" t="s">
        <v>26</v>
      </c>
      <c r="R9" s="4">
        <f t="shared" si="1"/>
        <v>-1100</v>
      </c>
    </row>
    <row r="10" spans="1:18" ht="17.45" customHeight="1" x14ac:dyDescent="0.2">
      <c r="A10" s="2">
        <v>70261</v>
      </c>
      <c r="B10" t="s">
        <v>17</v>
      </c>
      <c r="C10" s="1">
        <f t="shared" si="0"/>
        <v>45776</v>
      </c>
      <c r="D10" t="s">
        <v>18</v>
      </c>
      <c r="E10" t="s">
        <v>19</v>
      </c>
      <c r="F10" s="3">
        <v>600</v>
      </c>
      <c r="G10" s="3">
        <v>0</v>
      </c>
      <c r="H10" t="s">
        <v>33</v>
      </c>
      <c r="I10" t="s">
        <v>34</v>
      </c>
      <c r="J10" t="s">
        <v>22</v>
      </c>
      <c r="K10" t="s">
        <v>22</v>
      </c>
      <c r="L10" t="s">
        <v>23</v>
      </c>
      <c r="M10" t="s">
        <v>23</v>
      </c>
      <c r="N10" t="s">
        <v>33</v>
      </c>
      <c r="O10" t="s">
        <v>24</v>
      </c>
      <c r="P10" t="s">
        <v>25</v>
      </c>
      <c r="Q10" t="s">
        <v>26</v>
      </c>
      <c r="R10" s="4">
        <f t="shared" si="1"/>
        <v>-600</v>
      </c>
    </row>
    <row r="11" spans="1:18" ht="17.45" customHeight="1" x14ac:dyDescent="0.2">
      <c r="A11" s="2">
        <v>70262</v>
      </c>
      <c r="B11" t="s">
        <v>17</v>
      </c>
      <c r="C11" s="1">
        <f t="shared" si="0"/>
        <v>45776</v>
      </c>
      <c r="D11" t="s">
        <v>18</v>
      </c>
      <c r="E11" t="s">
        <v>19</v>
      </c>
      <c r="F11" s="3">
        <v>250</v>
      </c>
      <c r="G11" s="3">
        <v>0</v>
      </c>
      <c r="H11" t="s">
        <v>35</v>
      </c>
      <c r="I11" t="s">
        <v>36</v>
      </c>
      <c r="J11" t="s">
        <v>22</v>
      </c>
      <c r="K11" t="s">
        <v>22</v>
      </c>
      <c r="L11" t="s">
        <v>23</v>
      </c>
      <c r="M11" t="s">
        <v>23</v>
      </c>
      <c r="N11" t="s">
        <v>35</v>
      </c>
      <c r="O11" t="s">
        <v>24</v>
      </c>
      <c r="P11" t="s">
        <v>25</v>
      </c>
      <c r="Q11" t="s">
        <v>26</v>
      </c>
      <c r="R11" s="4">
        <f t="shared" si="1"/>
        <v>-250</v>
      </c>
    </row>
    <row r="12" spans="1:18" ht="17.45" customHeight="1" x14ac:dyDescent="0.2">
      <c r="A12" s="2">
        <v>70263</v>
      </c>
      <c r="B12" t="s">
        <v>17</v>
      </c>
      <c r="C12" s="1">
        <f t="shared" si="0"/>
        <v>45776</v>
      </c>
      <c r="D12" t="s">
        <v>18</v>
      </c>
      <c r="E12" t="s">
        <v>19</v>
      </c>
      <c r="F12" s="3">
        <v>25</v>
      </c>
      <c r="G12" s="3">
        <v>0</v>
      </c>
      <c r="H12" t="s">
        <v>37</v>
      </c>
      <c r="I12" t="s">
        <v>38</v>
      </c>
      <c r="J12" t="s">
        <v>22</v>
      </c>
      <c r="K12" t="s">
        <v>22</v>
      </c>
      <c r="L12" t="s">
        <v>23</v>
      </c>
      <c r="M12" t="s">
        <v>23</v>
      </c>
      <c r="N12" t="s">
        <v>37</v>
      </c>
      <c r="O12" t="s">
        <v>24</v>
      </c>
      <c r="P12" t="s">
        <v>25</v>
      </c>
      <c r="Q12" t="s">
        <v>26</v>
      </c>
      <c r="R12" s="4">
        <f t="shared" si="1"/>
        <v>-25</v>
      </c>
    </row>
    <row r="13" spans="1:18" ht="17.45" customHeight="1" x14ac:dyDescent="0.2">
      <c r="A13" s="2">
        <v>70377</v>
      </c>
      <c r="B13" t="s">
        <v>39</v>
      </c>
      <c r="C13" s="1">
        <f>DATE(2025,4,30)</f>
        <v>45777</v>
      </c>
      <c r="D13" t="s">
        <v>18</v>
      </c>
      <c r="E13" t="s">
        <v>19</v>
      </c>
      <c r="F13" s="3">
        <v>600</v>
      </c>
      <c r="G13" s="3">
        <v>0</v>
      </c>
      <c r="H13" t="s">
        <v>40</v>
      </c>
      <c r="I13" t="s">
        <v>41</v>
      </c>
      <c r="J13" t="s">
        <v>41</v>
      </c>
      <c r="K13" t="s">
        <v>41</v>
      </c>
      <c r="L13" t="s">
        <v>42</v>
      </c>
      <c r="M13" t="s">
        <v>43</v>
      </c>
      <c r="N13" t="s">
        <v>40</v>
      </c>
      <c r="O13" t="s">
        <v>43</v>
      </c>
      <c r="P13" t="s">
        <v>44</v>
      </c>
      <c r="Q13" t="s">
        <v>26</v>
      </c>
      <c r="R13" s="4">
        <f t="shared" si="1"/>
        <v>-600</v>
      </c>
    </row>
    <row r="14" spans="1:18" ht="17.45" customHeight="1" x14ac:dyDescent="0.2">
      <c r="A14" s="2">
        <v>70688</v>
      </c>
      <c r="B14" t="s">
        <v>17</v>
      </c>
      <c r="C14" s="1">
        <f>DATE(2025,5,22)</f>
        <v>45799</v>
      </c>
      <c r="D14" t="s">
        <v>18</v>
      </c>
      <c r="E14" t="s">
        <v>19</v>
      </c>
      <c r="F14" s="3">
        <v>0</v>
      </c>
      <c r="G14" s="3">
        <v>250</v>
      </c>
      <c r="H14" t="s">
        <v>45</v>
      </c>
      <c r="I14" t="s">
        <v>46</v>
      </c>
      <c r="J14" t="s">
        <v>22</v>
      </c>
      <c r="K14" t="s">
        <v>22</v>
      </c>
      <c r="L14" t="s">
        <v>47</v>
      </c>
      <c r="M14" t="s">
        <v>47</v>
      </c>
      <c r="N14" t="s">
        <v>45</v>
      </c>
      <c r="O14" t="s">
        <v>48</v>
      </c>
      <c r="P14" t="s">
        <v>25</v>
      </c>
      <c r="Q14" t="s">
        <v>26</v>
      </c>
      <c r="R14" s="4">
        <f t="shared" si="1"/>
        <v>250</v>
      </c>
    </row>
    <row r="15" spans="1:18" ht="17.45" customHeight="1" x14ac:dyDescent="0.2">
      <c r="A15" s="2">
        <v>70689</v>
      </c>
      <c r="B15" t="s">
        <v>17</v>
      </c>
      <c r="C15" s="1">
        <f>DATE(2025,5,22)</f>
        <v>45799</v>
      </c>
      <c r="D15" t="s">
        <v>18</v>
      </c>
      <c r="E15" t="s">
        <v>19</v>
      </c>
      <c r="F15" s="3">
        <v>0</v>
      </c>
      <c r="G15" s="3">
        <v>600</v>
      </c>
      <c r="H15" t="s">
        <v>49</v>
      </c>
      <c r="I15" t="s">
        <v>50</v>
      </c>
      <c r="J15" t="s">
        <v>22</v>
      </c>
      <c r="K15" t="s">
        <v>22</v>
      </c>
      <c r="L15" t="s">
        <v>47</v>
      </c>
      <c r="M15" t="s">
        <v>47</v>
      </c>
      <c r="N15" t="s">
        <v>49</v>
      </c>
      <c r="O15" t="s">
        <v>48</v>
      </c>
      <c r="P15" t="s">
        <v>25</v>
      </c>
      <c r="Q15" t="s">
        <v>26</v>
      </c>
      <c r="R15" s="4">
        <f t="shared" si="1"/>
        <v>600</v>
      </c>
    </row>
    <row r="16" spans="1:18" ht="17.45" customHeight="1" x14ac:dyDescent="0.2">
      <c r="A16" s="2">
        <v>70690</v>
      </c>
      <c r="B16" t="s">
        <v>17</v>
      </c>
      <c r="C16" s="1">
        <f>DATE(2025,5,22)</f>
        <v>45799</v>
      </c>
      <c r="D16" t="s">
        <v>18</v>
      </c>
      <c r="E16" t="s">
        <v>19</v>
      </c>
      <c r="F16" s="3">
        <v>0</v>
      </c>
      <c r="G16" s="3">
        <v>10000</v>
      </c>
      <c r="H16" t="s">
        <v>51</v>
      </c>
      <c r="I16" t="s">
        <v>52</v>
      </c>
      <c r="J16" t="s">
        <v>22</v>
      </c>
      <c r="K16" t="s">
        <v>22</v>
      </c>
      <c r="L16" t="s">
        <v>47</v>
      </c>
      <c r="M16" t="s">
        <v>47</v>
      </c>
      <c r="N16" t="s">
        <v>51</v>
      </c>
      <c r="O16" t="s">
        <v>48</v>
      </c>
      <c r="P16" t="s">
        <v>25</v>
      </c>
      <c r="Q16" t="s">
        <v>26</v>
      </c>
      <c r="R16" s="4">
        <f t="shared" si="1"/>
        <v>10000</v>
      </c>
    </row>
    <row r="17" spans="1:18" ht="17.45" customHeight="1" x14ac:dyDescent="0.2">
      <c r="A17" s="2">
        <v>70691</v>
      </c>
      <c r="B17" t="s">
        <v>17</v>
      </c>
      <c r="C17" s="1">
        <f>DATE(2025,5,22)</f>
        <v>45799</v>
      </c>
      <c r="D17" t="s">
        <v>18</v>
      </c>
      <c r="E17" t="s">
        <v>19</v>
      </c>
      <c r="F17" s="3">
        <v>0</v>
      </c>
      <c r="G17" s="3">
        <v>600</v>
      </c>
      <c r="H17" t="s">
        <v>53</v>
      </c>
      <c r="I17" t="s">
        <v>54</v>
      </c>
      <c r="J17" t="s">
        <v>22</v>
      </c>
      <c r="K17" t="s">
        <v>22</v>
      </c>
      <c r="L17" t="s">
        <v>47</v>
      </c>
      <c r="M17" t="s">
        <v>47</v>
      </c>
      <c r="N17" t="s">
        <v>53</v>
      </c>
      <c r="O17" t="s">
        <v>48</v>
      </c>
      <c r="P17" t="s">
        <v>25</v>
      </c>
      <c r="Q17" t="s">
        <v>26</v>
      </c>
      <c r="R17" s="4">
        <f t="shared" si="1"/>
        <v>600</v>
      </c>
    </row>
    <row r="18" spans="1:18" ht="17.45" customHeight="1" x14ac:dyDescent="0.2">
      <c r="A18" s="2">
        <v>70692</v>
      </c>
      <c r="B18" t="s">
        <v>17</v>
      </c>
      <c r="C18" s="1">
        <f>DATE(2025,5,22)</f>
        <v>45799</v>
      </c>
      <c r="D18" t="s">
        <v>18</v>
      </c>
      <c r="E18" t="s">
        <v>19</v>
      </c>
      <c r="F18" s="3">
        <v>0</v>
      </c>
      <c r="G18" s="3">
        <v>600</v>
      </c>
      <c r="H18" t="s">
        <v>55</v>
      </c>
      <c r="I18" t="s">
        <v>56</v>
      </c>
      <c r="J18" t="s">
        <v>22</v>
      </c>
      <c r="K18" t="s">
        <v>22</v>
      </c>
      <c r="L18" t="s">
        <v>47</v>
      </c>
      <c r="M18" t="s">
        <v>47</v>
      </c>
      <c r="N18" t="s">
        <v>55</v>
      </c>
      <c r="O18" t="s">
        <v>48</v>
      </c>
      <c r="P18" t="s">
        <v>25</v>
      </c>
      <c r="Q18" t="s">
        <v>26</v>
      </c>
      <c r="R18" s="4">
        <f t="shared" si="1"/>
        <v>600</v>
      </c>
    </row>
    <row r="19" spans="1:18" ht="17.45" customHeight="1" x14ac:dyDescent="0.2">
      <c r="A19" s="2">
        <v>71682</v>
      </c>
      <c r="B19" t="s">
        <v>57</v>
      </c>
      <c r="C19" s="1">
        <f>DATE(2025,6,2)</f>
        <v>45810</v>
      </c>
      <c r="D19" t="s">
        <v>18</v>
      </c>
      <c r="E19" t="s">
        <v>19</v>
      </c>
      <c r="F19" s="3">
        <v>0</v>
      </c>
      <c r="G19" s="3">
        <v>1952</v>
      </c>
      <c r="H19" t="s">
        <v>58</v>
      </c>
      <c r="I19" t="s">
        <v>59</v>
      </c>
      <c r="J19" t="s">
        <v>60</v>
      </c>
      <c r="K19" t="s">
        <v>61</v>
      </c>
      <c r="L19" t="s">
        <v>62</v>
      </c>
      <c r="M19" t="s">
        <v>62</v>
      </c>
      <c r="N19" t="s">
        <v>63</v>
      </c>
      <c r="O19" t="s">
        <v>64</v>
      </c>
      <c r="P19" t="s">
        <v>65</v>
      </c>
      <c r="Q19" t="s">
        <v>26</v>
      </c>
      <c r="R19" s="4">
        <f t="shared" si="1"/>
        <v>1952</v>
      </c>
    </row>
    <row r="20" spans="1:18" ht="17.45" customHeight="1" x14ac:dyDescent="0.2">
      <c r="A20" s="2">
        <v>71105</v>
      </c>
      <c r="B20" t="s">
        <v>17</v>
      </c>
      <c r="C20" s="1">
        <f t="shared" ref="C20:C26" si="2">DATE(2025,6,6)</f>
        <v>45814</v>
      </c>
      <c r="D20" t="s">
        <v>18</v>
      </c>
      <c r="E20" t="s">
        <v>19</v>
      </c>
      <c r="F20" s="3">
        <v>1100</v>
      </c>
      <c r="G20" s="3">
        <v>0</v>
      </c>
      <c r="H20" t="s">
        <v>66</v>
      </c>
      <c r="I20" t="s">
        <v>67</v>
      </c>
      <c r="J20" t="s">
        <v>22</v>
      </c>
      <c r="K20" t="s">
        <v>22</v>
      </c>
      <c r="L20" t="s">
        <v>68</v>
      </c>
      <c r="M20" t="s">
        <v>68</v>
      </c>
      <c r="N20" t="s">
        <v>66</v>
      </c>
      <c r="O20" t="s">
        <v>69</v>
      </c>
      <c r="P20" t="s">
        <v>25</v>
      </c>
      <c r="Q20" t="s">
        <v>26</v>
      </c>
      <c r="R20" s="4">
        <f t="shared" si="1"/>
        <v>-1100</v>
      </c>
    </row>
    <row r="21" spans="1:18" ht="17.45" customHeight="1" x14ac:dyDescent="0.2">
      <c r="A21" s="2">
        <v>71106</v>
      </c>
      <c r="B21" t="s">
        <v>17</v>
      </c>
      <c r="C21" s="1">
        <f t="shared" si="2"/>
        <v>45814</v>
      </c>
      <c r="D21" t="s">
        <v>18</v>
      </c>
      <c r="E21" t="s">
        <v>19</v>
      </c>
      <c r="F21" s="3">
        <v>500</v>
      </c>
      <c r="G21" s="3">
        <v>0</v>
      </c>
      <c r="H21" t="s">
        <v>70</v>
      </c>
      <c r="I21" t="s">
        <v>71</v>
      </c>
      <c r="J21" t="s">
        <v>22</v>
      </c>
      <c r="K21" t="s">
        <v>22</v>
      </c>
      <c r="L21" t="s">
        <v>68</v>
      </c>
      <c r="M21" t="s">
        <v>68</v>
      </c>
      <c r="N21" t="s">
        <v>70</v>
      </c>
      <c r="O21" t="s">
        <v>69</v>
      </c>
      <c r="P21" t="s">
        <v>25</v>
      </c>
      <c r="Q21" t="s">
        <v>26</v>
      </c>
      <c r="R21" s="4">
        <f t="shared" si="1"/>
        <v>-500</v>
      </c>
    </row>
    <row r="22" spans="1:18" ht="17.45" customHeight="1" x14ac:dyDescent="0.2">
      <c r="A22" s="2">
        <v>71107</v>
      </c>
      <c r="B22" t="s">
        <v>17</v>
      </c>
      <c r="C22" s="1">
        <f t="shared" si="2"/>
        <v>45814</v>
      </c>
      <c r="D22" t="s">
        <v>18</v>
      </c>
      <c r="E22" t="s">
        <v>19</v>
      </c>
      <c r="F22" s="3">
        <v>1100</v>
      </c>
      <c r="G22" s="3">
        <v>0</v>
      </c>
      <c r="H22" t="s">
        <v>72</v>
      </c>
      <c r="I22" t="s">
        <v>73</v>
      </c>
      <c r="J22" t="s">
        <v>22</v>
      </c>
      <c r="K22" t="s">
        <v>22</v>
      </c>
      <c r="L22" t="s">
        <v>68</v>
      </c>
      <c r="M22" t="s">
        <v>68</v>
      </c>
      <c r="N22" t="s">
        <v>72</v>
      </c>
      <c r="O22" t="s">
        <v>69</v>
      </c>
      <c r="P22" t="s">
        <v>25</v>
      </c>
      <c r="Q22" t="s">
        <v>26</v>
      </c>
      <c r="R22" s="4">
        <f t="shared" si="1"/>
        <v>-1100</v>
      </c>
    </row>
    <row r="23" spans="1:18" ht="17.45" customHeight="1" x14ac:dyDescent="0.2">
      <c r="A23" s="2">
        <v>71108</v>
      </c>
      <c r="B23" t="s">
        <v>17</v>
      </c>
      <c r="C23" s="1">
        <f t="shared" si="2"/>
        <v>45814</v>
      </c>
      <c r="D23" t="s">
        <v>18</v>
      </c>
      <c r="E23" t="s">
        <v>19</v>
      </c>
      <c r="F23" s="3">
        <v>600</v>
      </c>
      <c r="G23" s="3">
        <v>0</v>
      </c>
      <c r="H23" t="s">
        <v>74</v>
      </c>
      <c r="I23" t="s">
        <v>75</v>
      </c>
      <c r="J23" t="s">
        <v>22</v>
      </c>
      <c r="K23" t="s">
        <v>22</v>
      </c>
      <c r="L23" t="s">
        <v>68</v>
      </c>
      <c r="M23" t="s">
        <v>68</v>
      </c>
      <c r="N23" t="s">
        <v>74</v>
      </c>
      <c r="O23" t="s">
        <v>69</v>
      </c>
      <c r="P23" t="s">
        <v>25</v>
      </c>
      <c r="Q23" t="s">
        <v>26</v>
      </c>
      <c r="R23" s="4">
        <f t="shared" si="1"/>
        <v>-600</v>
      </c>
    </row>
    <row r="24" spans="1:18" ht="17.45" customHeight="1" x14ac:dyDescent="0.2">
      <c r="A24" s="2">
        <v>71109</v>
      </c>
      <c r="B24" t="s">
        <v>17</v>
      </c>
      <c r="C24" s="1">
        <f t="shared" si="2"/>
        <v>45814</v>
      </c>
      <c r="D24" t="s">
        <v>18</v>
      </c>
      <c r="E24" t="s">
        <v>19</v>
      </c>
      <c r="F24" s="3">
        <v>3000</v>
      </c>
      <c r="G24" s="3">
        <v>0</v>
      </c>
      <c r="H24" t="s">
        <v>76</v>
      </c>
      <c r="I24" t="s">
        <v>77</v>
      </c>
      <c r="J24" t="s">
        <v>22</v>
      </c>
      <c r="K24" t="s">
        <v>22</v>
      </c>
      <c r="L24" t="s">
        <v>68</v>
      </c>
      <c r="M24" t="s">
        <v>68</v>
      </c>
      <c r="N24" t="s">
        <v>76</v>
      </c>
      <c r="O24" t="s">
        <v>69</v>
      </c>
      <c r="P24" t="s">
        <v>25</v>
      </c>
      <c r="Q24" t="s">
        <v>26</v>
      </c>
      <c r="R24" s="4">
        <f t="shared" si="1"/>
        <v>-3000</v>
      </c>
    </row>
    <row r="25" spans="1:18" ht="17.45" customHeight="1" x14ac:dyDescent="0.2">
      <c r="A25" s="2">
        <v>71110</v>
      </c>
      <c r="B25" t="s">
        <v>17</v>
      </c>
      <c r="C25" s="1">
        <f t="shared" si="2"/>
        <v>45814</v>
      </c>
      <c r="D25" t="s">
        <v>18</v>
      </c>
      <c r="E25" t="s">
        <v>19</v>
      </c>
      <c r="F25" s="3">
        <v>600</v>
      </c>
      <c r="G25" s="3">
        <v>0</v>
      </c>
      <c r="H25" t="s">
        <v>76</v>
      </c>
      <c r="I25" t="s">
        <v>78</v>
      </c>
      <c r="J25" t="s">
        <v>22</v>
      </c>
      <c r="K25" t="s">
        <v>22</v>
      </c>
      <c r="L25" t="s">
        <v>68</v>
      </c>
      <c r="M25" t="s">
        <v>68</v>
      </c>
      <c r="N25" t="s">
        <v>76</v>
      </c>
      <c r="O25" t="s">
        <v>69</v>
      </c>
      <c r="P25" t="s">
        <v>25</v>
      </c>
      <c r="Q25" t="s">
        <v>26</v>
      </c>
      <c r="R25" s="4">
        <f t="shared" si="1"/>
        <v>-600</v>
      </c>
    </row>
    <row r="26" spans="1:18" ht="17.45" customHeight="1" x14ac:dyDescent="0.2">
      <c r="A26" s="2">
        <v>71111</v>
      </c>
      <c r="B26" t="s">
        <v>17</v>
      </c>
      <c r="C26" s="1">
        <f t="shared" si="2"/>
        <v>45814</v>
      </c>
      <c r="D26" t="s">
        <v>18</v>
      </c>
      <c r="E26" t="s">
        <v>19</v>
      </c>
      <c r="F26" s="3">
        <v>150</v>
      </c>
      <c r="G26" s="3">
        <v>0</v>
      </c>
      <c r="H26" t="s">
        <v>79</v>
      </c>
      <c r="I26" t="s">
        <v>80</v>
      </c>
      <c r="J26" t="s">
        <v>22</v>
      </c>
      <c r="K26" t="s">
        <v>22</v>
      </c>
      <c r="L26" t="s">
        <v>68</v>
      </c>
      <c r="M26" t="s">
        <v>68</v>
      </c>
      <c r="N26" t="s">
        <v>79</v>
      </c>
      <c r="O26" t="s">
        <v>69</v>
      </c>
      <c r="P26" t="s">
        <v>25</v>
      </c>
      <c r="Q26" t="s">
        <v>26</v>
      </c>
      <c r="R26" s="4">
        <f t="shared" si="1"/>
        <v>-150</v>
      </c>
    </row>
    <row r="27" spans="1:18" ht="17.45" customHeight="1" x14ac:dyDescent="0.2">
      <c r="A27" s="2">
        <v>71251</v>
      </c>
      <c r="B27" t="s">
        <v>17</v>
      </c>
      <c r="C27" s="1">
        <f t="shared" ref="C27:C38" si="3">DATE(2025,6,12)</f>
        <v>45820</v>
      </c>
      <c r="D27" t="s">
        <v>18</v>
      </c>
      <c r="E27" t="s">
        <v>19</v>
      </c>
      <c r="F27" s="3">
        <v>340</v>
      </c>
      <c r="G27" s="3">
        <v>0</v>
      </c>
      <c r="H27" t="s">
        <v>81</v>
      </c>
      <c r="I27" t="s">
        <v>82</v>
      </c>
      <c r="J27" t="s">
        <v>22</v>
      </c>
      <c r="K27" t="s">
        <v>22</v>
      </c>
      <c r="L27" t="s">
        <v>83</v>
      </c>
      <c r="M27" t="s">
        <v>83</v>
      </c>
      <c r="N27" t="s">
        <v>81</v>
      </c>
      <c r="O27" t="s">
        <v>84</v>
      </c>
      <c r="P27" t="s">
        <v>25</v>
      </c>
      <c r="Q27" t="s">
        <v>26</v>
      </c>
      <c r="R27" s="4">
        <f t="shared" si="1"/>
        <v>-340</v>
      </c>
    </row>
    <row r="28" spans="1:18" ht="17.45" customHeight="1" x14ac:dyDescent="0.2">
      <c r="A28" s="2">
        <v>71252</v>
      </c>
      <c r="B28" t="s">
        <v>17</v>
      </c>
      <c r="C28" s="1">
        <f t="shared" si="3"/>
        <v>45820</v>
      </c>
      <c r="D28" t="s">
        <v>18</v>
      </c>
      <c r="E28" t="s">
        <v>19</v>
      </c>
      <c r="F28" s="3">
        <v>150</v>
      </c>
      <c r="G28" s="3">
        <v>0</v>
      </c>
      <c r="H28" t="s">
        <v>85</v>
      </c>
      <c r="I28" t="s">
        <v>86</v>
      </c>
      <c r="J28" t="s">
        <v>22</v>
      </c>
      <c r="K28" t="s">
        <v>22</v>
      </c>
      <c r="L28" t="s">
        <v>83</v>
      </c>
      <c r="M28" t="s">
        <v>83</v>
      </c>
      <c r="N28" t="s">
        <v>85</v>
      </c>
      <c r="O28" t="s">
        <v>84</v>
      </c>
      <c r="P28" t="s">
        <v>25</v>
      </c>
      <c r="Q28" t="s">
        <v>26</v>
      </c>
      <c r="R28" s="4">
        <f t="shared" si="1"/>
        <v>-150</v>
      </c>
    </row>
    <row r="29" spans="1:18" ht="17.45" customHeight="1" x14ac:dyDescent="0.2">
      <c r="A29" s="2">
        <v>71253</v>
      </c>
      <c r="B29" t="s">
        <v>17</v>
      </c>
      <c r="C29" s="1">
        <f t="shared" si="3"/>
        <v>45820</v>
      </c>
      <c r="D29" t="s">
        <v>18</v>
      </c>
      <c r="E29" t="s">
        <v>19</v>
      </c>
      <c r="F29" s="3">
        <v>370</v>
      </c>
      <c r="G29" s="3">
        <v>0</v>
      </c>
      <c r="H29" t="s">
        <v>87</v>
      </c>
      <c r="I29" t="s">
        <v>88</v>
      </c>
      <c r="J29" t="s">
        <v>22</v>
      </c>
      <c r="K29" t="s">
        <v>22</v>
      </c>
      <c r="L29" t="s">
        <v>83</v>
      </c>
      <c r="M29" t="s">
        <v>83</v>
      </c>
      <c r="N29" t="s">
        <v>87</v>
      </c>
      <c r="O29" t="s">
        <v>84</v>
      </c>
      <c r="P29" t="s">
        <v>25</v>
      </c>
      <c r="Q29" t="s">
        <v>26</v>
      </c>
      <c r="R29" s="4">
        <f t="shared" si="1"/>
        <v>-370</v>
      </c>
    </row>
    <row r="30" spans="1:18" ht="17.45" customHeight="1" x14ac:dyDescent="0.2">
      <c r="A30" s="2">
        <v>71254</v>
      </c>
      <c r="B30" t="s">
        <v>17</v>
      </c>
      <c r="C30" s="1">
        <f t="shared" si="3"/>
        <v>45820</v>
      </c>
      <c r="D30" t="s">
        <v>18</v>
      </c>
      <c r="E30" t="s">
        <v>19</v>
      </c>
      <c r="F30" s="3">
        <v>820</v>
      </c>
      <c r="G30" s="3">
        <v>0</v>
      </c>
      <c r="H30" t="s">
        <v>89</v>
      </c>
      <c r="I30" t="s">
        <v>90</v>
      </c>
      <c r="J30" t="s">
        <v>22</v>
      </c>
      <c r="K30" t="s">
        <v>22</v>
      </c>
      <c r="L30" t="s">
        <v>83</v>
      </c>
      <c r="M30" t="s">
        <v>83</v>
      </c>
      <c r="N30" t="s">
        <v>89</v>
      </c>
      <c r="O30" t="s">
        <v>84</v>
      </c>
      <c r="P30" t="s">
        <v>25</v>
      </c>
      <c r="Q30" t="s">
        <v>26</v>
      </c>
      <c r="R30" s="4">
        <f t="shared" si="1"/>
        <v>-820</v>
      </c>
    </row>
    <row r="31" spans="1:18" ht="17.45" customHeight="1" x14ac:dyDescent="0.2">
      <c r="A31" s="2">
        <v>71259</v>
      </c>
      <c r="B31" t="s">
        <v>17</v>
      </c>
      <c r="C31" s="1">
        <f t="shared" si="3"/>
        <v>45820</v>
      </c>
      <c r="D31" t="s">
        <v>18</v>
      </c>
      <c r="E31" t="s">
        <v>19</v>
      </c>
      <c r="F31" s="3">
        <v>300</v>
      </c>
      <c r="G31" s="3">
        <v>0</v>
      </c>
      <c r="H31" t="s">
        <v>91</v>
      </c>
      <c r="I31" t="s">
        <v>92</v>
      </c>
      <c r="J31" t="s">
        <v>22</v>
      </c>
      <c r="K31" t="s">
        <v>22</v>
      </c>
      <c r="L31" t="s">
        <v>93</v>
      </c>
      <c r="M31" t="s">
        <v>93</v>
      </c>
      <c r="N31" t="s">
        <v>91</v>
      </c>
      <c r="O31" t="s">
        <v>94</v>
      </c>
      <c r="P31" t="s">
        <v>25</v>
      </c>
      <c r="Q31" t="s">
        <v>26</v>
      </c>
      <c r="R31" s="4">
        <f t="shared" si="1"/>
        <v>-300</v>
      </c>
    </row>
    <row r="32" spans="1:18" ht="17.45" customHeight="1" x14ac:dyDescent="0.2">
      <c r="A32" s="2">
        <v>71260</v>
      </c>
      <c r="B32" t="s">
        <v>17</v>
      </c>
      <c r="C32" s="1">
        <f t="shared" si="3"/>
        <v>45820</v>
      </c>
      <c r="D32" t="s">
        <v>18</v>
      </c>
      <c r="E32" t="s">
        <v>19</v>
      </c>
      <c r="F32" s="3">
        <v>150</v>
      </c>
      <c r="G32" s="3">
        <v>0</v>
      </c>
      <c r="H32" t="s">
        <v>95</v>
      </c>
      <c r="I32" t="s">
        <v>96</v>
      </c>
      <c r="J32" t="s">
        <v>22</v>
      </c>
      <c r="K32" t="s">
        <v>22</v>
      </c>
      <c r="L32" t="s">
        <v>93</v>
      </c>
      <c r="M32" t="s">
        <v>93</v>
      </c>
      <c r="N32" t="s">
        <v>95</v>
      </c>
      <c r="O32" t="s">
        <v>94</v>
      </c>
      <c r="P32" t="s">
        <v>25</v>
      </c>
      <c r="Q32" t="s">
        <v>26</v>
      </c>
      <c r="R32" s="4">
        <f t="shared" si="1"/>
        <v>-150</v>
      </c>
    </row>
    <row r="33" spans="1:18" ht="17.45" customHeight="1" x14ac:dyDescent="0.2">
      <c r="A33" s="2">
        <v>71261</v>
      </c>
      <c r="B33" t="s">
        <v>17</v>
      </c>
      <c r="C33" s="1">
        <f t="shared" si="3"/>
        <v>45820</v>
      </c>
      <c r="D33" t="s">
        <v>18</v>
      </c>
      <c r="E33" t="s">
        <v>19</v>
      </c>
      <c r="F33" s="3">
        <v>250</v>
      </c>
      <c r="G33" s="3">
        <v>0</v>
      </c>
      <c r="H33" t="s">
        <v>97</v>
      </c>
      <c r="I33" t="s">
        <v>98</v>
      </c>
      <c r="J33" t="s">
        <v>22</v>
      </c>
      <c r="K33" t="s">
        <v>22</v>
      </c>
      <c r="L33" t="s">
        <v>93</v>
      </c>
      <c r="M33" t="s">
        <v>93</v>
      </c>
      <c r="N33" t="s">
        <v>97</v>
      </c>
      <c r="O33" t="s">
        <v>94</v>
      </c>
      <c r="P33" t="s">
        <v>25</v>
      </c>
      <c r="Q33" t="s">
        <v>26</v>
      </c>
      <c r="R33" s="4">
        <f t="shared" si="1"/>
        <v>-250</v>
      </c>
    </row>
    <row r="34" spans="1:18" ht="17.45" customHeight="1" x14ac:dyDescent="0.2">
      <c r="A34" s="2">
        <v>71262</v>
      </c>
      <c r="B34" t="s">
        <v>17</v>
      </c>
      <c r="C34" s="1">
        <f t="shared" si="3"/>
        <v>45820</v>
      </c>
      <c r="D34" t="s">
        <v>18</v>
      </c>
      <c r="E34" t="s">
        <v>19</v>
      </c>
      <c r="F34" s="3">
        <v>600</v>
      </c>
      <c r="G34" s="3">
        <v>0</v>
      </c>
      <c r="H34" t="s">
        <v>99</v>
      </c>
      <c r="I34" t="s">
        <v>100</v>
      </c>
      <c r="J34" t="s">
        <v>22</v>
      </c>
      <c r="K34" t="s">
        <v>22</v>
      </c>
      <c r="L34" t="s">
        <v>93</v>
      </c>
      <c r="M34" t="s">
        <v>93</v>
      </c>
      <c r="N34" t="s">
        <v>99</v>
      </c>
      <c r="O34" t="s">
        <v>94</v>
      </c>
      <c r="P34" t="s">
        <v>25</v>
      </c>
      <c r="Q34" t="s">
        <v>26</v>
      </c>
      <c r="R34" s="4">
        <f t="shared" si="1"/>
        <v>-600</v>
      </c>
    </row>
    <row r="35" spans="1:18" ht="17.45" customHeight="1" x14ac:dyDescent="0.2">
      <c r="A35" s="2">
        <v>71263</v>
      </c>
      <c r="B35" t="s">
        <v>17</v>
      </c>
      <c r="C35" s="1">
        <f t="shared" si="3"/>
        <v>45820</v>
      </c>
      <c r="D35" t="s">
        <v>18</v>
      </c>
      <c r="E35" t="s">
        <v>19</v>
      </c>
      <c r="F35" s="3">
        <v>250</v>
      </c>
      <c r="G35" s="3">
        <v>0</v>
      </c>
      <c r="H35" t="s">
        <v>101</v>
      </c>
      <c r="I35" t="s">
        <v>102</v>
      </c>
      <c r="J35" t="s">
        <v>22</v>
      </c>
      <c r="K35" t="s">
        <v>22</v>
      </c>
      <c r="L35" t="s">
        <v>93</v>
      </c>
      <c r="M35" t="s">
        <v>93</v>
      </c>
      <c r="N35" t="s">
        <v>101</v>
      </c>
      <c r="O35" t="s">
        <v>94</v>
      </c>
      <c r="P35" t="s">
        <v>25</v>
      </c>
      <c r="Q35" t="s">
        <v>26</v>
      </c>
      <c r="R35" s="4">
        <f t="shared" si="1"/>
        <v>-250</v>
      </c>
    </row>
    <row r="36" spans="1:18" ht="17.45" customHeight="1" x14ac:dyDescent="0.2">
      <c r="A36" s="2">
        <v>71264</v>
      </c>
      <c r="B36" t="s">
        <v>17</v>
      </c>
      <c r="C36" s="1">
        <f t="shared" si="3"/>
        <v>45820</v>
      </c>
      <c r="D36" t="s">
        <v>18</v>
      </c>
      <c r="E36" t="s">
        <v>19</v>
      </c>
      <c r="F36" s="3">
        <v>250</v>
      </c>
      <c r="G36" s="3">
        <v>0</v>
      </c>
      <c r="H36" t="s">
        <v>103</v>
      </c>
      <c r="I36" t="s">
        <v>104</v>
      </c>
      <c r="J36" t="s">
        <v>22</v>
      </c>
      <c r="K36" t="s">
        <v>22</v>
      </c>
      <c r="L36" t="s">
        <v>93</v>
      </c>
      <c r="M36" t="s">
        <v>93</v>
      </c>
      <c r="N36" t="s">
        <v>103</v>
      </c>
      <c r="O36" t="s">
        <v>94</v>
      </c>
      <c r="P36" t="s">
        <v>25</v>
      </c>
      <c r="Q36" t="s">
        <v>26</v>
      </c>
      <c r="R36" s="4">
        <f t="shared" si="1"/>
        <v>-250</v>
      </c>
    </row>
    <row r="37" spans="1:18" ht="17.45" customHeight="1" x14ac:dyDescent="0.2">
      <c r="A37" s="2">
        <v>71265</v>
      </c>
      <c r="B37" t="s">
        <v>17</v>
      </c>
      <c r="C37" s="1">
        <f t="shared" si="3"/>
        <v>45820</v>
      </c>
      <c r="D37" t="s">
        <v>18</v>
      </c>
      <c r="E37" t="s">
        <v>19</v>
      </c>
      <c r="F37" s="3">
        <v>1000</v>
      </c>
      <c r="G37" s="3">
        <v>0</v>
      </c>
      <c r="H37" t="s">
        <v>105</v>
      </c>
      <c r="I37" t="s">
        <v>106</v>
      </c>
      <c r="J37" t="s">
        <v>22</v>
      </c>
      <c r="K37" t="s">
        <v>22</v>
      </c>
      <c r="L37" t="s">
        <v>93</v>
      </c>
      <c r="M37" t="s">
        <v>93</v>
      </c>
      <c r="N37" t="s">
        <v>105</v>
      </c>
      <c r="O37" t="s">
        <v>94</v>
      </c>
      <c r="P37" t="s">
        <v>25</v>
      </c>
      <c r="Q37" t="s">
        <v>26</v>
      </c>
      <c r="R37" s="4">
        <f t="shared" si="1"/>
        <v>-1000</v>
      </c>
    </row>
    <row r="38" spans="1:18" ht="17.45" customHeight="1" x14ac:dyDescent="0.2">
      <c r="A38" s="2">
        <v>71271</v>
      </c>
      <c r="B38" t="s">
        <v>17</v>
      </c>
      <c r="C38" s="1">
        <f t="shared" si="3"/>
        <v>45820</v>
      </c>
      <c r="D38" t="s">
        <v>18</v>
      </c>
      <c r="E38" t="s">
        <v>19</v>
      </c>
      <c r="F38" s="3">
        <v>500</v>
      </c>
      <c r="G38" s="3">
        <v>0</v>
      </c>
      <c r="H38" t="s">
        <v>107</v>
      </c>
      <c r="I38" t="s">
        <v>108</v>
      </c>
      <c r="J38" t="s">
        <v>22</v>
      </c>
      <c r="K38" t="s">
        <v>22</v>
      </c>
      <c r="L38" t="s">
        <v>109</v>
      </c>
      <c r="M38" t="s">
        <v>109</v>
      </c>
      <c r="N38" t="s">
        <v>107</v>
      </c>
      <c r="O38" t="s">
        <v>110</v>
      </c>
      <c r="P38" t="s">
        <v>25</v>
      </c>
      <c r="Q38" t="s">
        <v>26</v>
      </c>
      <c r="R38" s="4">
        <f t="shared" si="1"/>
        <v>-500</v>
      </c>
    </row>
    <row r="39" spans="1:18" ht="17.45" customHeight="1" x14ac:dyDescent="0.2">
      <c r="A39" s="2">
        <v>71681</v>
      </c>
      <c r="B39" t="s">
        <v>57</v>
      </c>
      <c r="C39" s="1">
        <f>DATE(2025,6,27)</f>
        <v>45835</v>
      </c>
      <c r="D39" t="s">
        <v>18</v>
      </c>
      <c r="E39" t="s">
        <v>19</v>
      </c>
      <c r="F39" s="3">
        <v>0</v>
      </c>
      <c r="G39" s="3">
        <v>7490</v>
      </c>
      <c r="H39" t="s">
        <v>58</v>
      </c>
      <c r="I39" t="s">
        <v>111</v>
      </c>
      <c r="J39" t="s">
        <v>60</v>
      </c>
      <c r="K39" t="s">
        <v>61</v>
      </c>
      <c r="L39" t="s">
        <v>62</v>
      </c>
      <c r="M39" t="s">
        <v>62</v>
      </c>
      <c r="N39" t="s">
        <v>63</v>
      </c>
      <c r="O39" t="s">
        <v>64</v>
      </c>
      <c r="P39" t="s">
        <v>65</v>
      </c>
      <c r="Q39" t="s">
        <v>26</v>
      </c>
      <c r="R39" s="4">
        <f t="shared" si="1"/>
        <v>7490</v>
      </c>
    </row>
    <row r="40" spans="1:18" ht="17.45" customHeight="1" x14ac:dyDescent="0.2">
      <c r="A40" s="2">
        <v>71918</v>
      </c>
      <c r="B40" t="s">
        <v>39</v>
      </c>
      <c r="C40" s="1">
        <f t="shared" ref="C40:C49" si="4">DATE(2025,6,30)</f>
        <v>45838</v>
      </c>
      <c r="D40" t="s">
        <v>18</v>
      </c>
      <c r="E40" t="s">
        <v>19</v>
      </c>
      <c r="F40" s="3">
        <v>250</v>
      </c>
      <c r="G40" s="3">
        <v>0</v>
      </c>
      <c r="H40" t="s">
        <v>45</v>
      </c>
      <c r="I40" t="s">
        <v>41</v>
      </c>
      <c r="J40" t="s">
        <v>41</v>
      </c>
      <c r="K40" t="s">
        <v>41</v>
      </c>
      <c r="L40" t="s">
        <v>112</v>
      </c>
      <c r="M40" t="s">
        <v>113</v>
      </c>
      <c r="N40" t="s">
        <v>114</v>
      </c>
      <c r="O40" t="s">
        <v>113</v>
      </c>
      <c r="P40" t="s">
        <v>44</v>
      </c>
      <c r="Q40" t="s">
        <v>26</v>
      </c>
      <c r="R40" s="4">
        <f t="shared" si="1"/>
        <v>-250</v>
      </c>
    </row>
    <row r="41" spans="1:18" ht="17.45" customHeight="1" x14ac:dyDescent="0.2">
      <c r="A41" s="2">
        <v>71918</v>
      </c>
      <c r="B41" t="s">
        <v>39</v>
      </c>
      <c r="C41" s="1">
        <f t="shared" si="4"/>
        <v>45838</v>
      </c>
      <c r="D41" t="s">
        <v>18</v>
      </c>
      <c r="E41" t="s">
        <v>19</v>
      </c>
      <c r="F41" s="3">
        <v>600</v>
      </c>
      <c r="G41" s="3">
        <v>0</v>
      </c>
      <c r="H41" t="s">
        <v>49</v>
      </c>
      <c r="I41" t="s">
        <v>41</v>
      </c>
      <c r="J41" t="s">
        <v>41</v>
      </c>
      <c r="K41" t="s">
        <v>41</v>
      </c>
      <c r="L41" t="s">
        <v>112</v>
      </c>
      <c r="M41" t="s">
        <v>113</v>
      </c>
      <c r="N41" t="s">
        <v>114</v>
      </c>
      <c r="O41" t="s">
        <v>113</v>
      </c>
      <c r="P41" t="s">
        <v>44</v>
      </c>
      <c r="Q41" t="s">
        <v>26</v>
      </c>
      <c r="R41" s="4">
        <f t="shared" si="1"/>
        <v>-600</v>
      </c>
    </row>
    <row r="42" spans="1:18" ht="17.45" customHeight="1" x14ac:dyDescent="0.2">
      <c r="A42" s="2">
        <v>71918</v>
      </c>
      <c r="B42" t="s">
        <v>39</v>
      </c>
      <c r="C42" s="1">
        <f t="shared" si="4"/>
        <v>45838</v>
      </c>
      <c r="D42" t="s">
        <v>18</v>
      </c>
      <c r="E42" t="s">
        <v>19</v>
      </c>
      <c r="F42" s="3">
        <v>10000</v>
      </c>
      <c r="G42" s="3">
        <v>0</v>
      </c>
      <c r="H42" t="s">
        <v>51</v>
      </c>
      <c r="I42" t="s">
        <v>41</v>
      </c>
      <c r="J42" t="s">
        <v>41</v>
      </c>
      <c r="K42" t="s">
        <v>41</v>
      </c>
      <c r="L42" t="s">
        <v>112</v>
      </c>
      <c r="M42" t="s">
        <v>113</v>
      </c>
      <c r="N42" t="s">
        <v>114</v>
      </c>
      <c r="O42" t="s">
        <v>113</v>
      </c>
      <c r="P42" t="s">
        <v>44</v>
      </c>
      <c r="Q42" t="s">
        <v>26</v>
      </c>
      <c r="R42" s="4">
        <f t="shared" si="1"/>
        <v>-10000</v>
      </c>
    </row>
    <row r="43" spans="1:18" ht="17.45" customHeight="1" x14ac:dyDescent="0.2">
      <c r="A43" s="2">
        <v>71918</v>
      </c>
      <c r="B43" t="s">
        <v>39</v>
      </c>
      <c r="C43" s="1">
        <f t="shared" si="4"/>
        <v>45838</v>
      </c>
      <c r="D43" t="s">
        <v>18</v>
      </c>
      <c r="E43" t="s">
        <v>19</v>
      </c>
      <c r="F43" s="3">
        <v>600</v>
      </c>
      <c r="G43" s="3">
        <v>0</v>
      </c>
      <c r="H43" t="s">
        <v>53</v>
      </c>
      <c r="I43" t="s">
        <v>41</v>
      </c>
      <c r="J43" t="s">
        <v>41</v>
      </c>
      <c r="K43" t="s">
        <v>41</v>
      </c>
      <c r="L43" t="s">
        <v>112</v>
      </c>
      <c r="M43" t="s">
        <v>113</v>
      </c>
      <c r="N43" t="s">
        <v>114</v>
      </c>
      <c r="O43" t="s">
        <v>113</v>
      </c>
      <c r="P43" t="s">
        <v>44</v>
      </c>
      <c r="Q43" t="s">
        <v>26</v>
      </c>
      <c r="R43" s="4">
        <f t="shared" si="1"/>
        <v>-600</v>
      </c>
    </row>
    <row r="44" spans="1:18" ht="17.45" customHeight="1" x14ac:dyDescent="0.2">
      <c r="A44" s="2">
        <v>71918</v>
      </c>
      <c r="B44" t="s">
        <v>39</v>
      </c>
      <c r="C44" s="1">
        <f t="shared" si="4"/>
        <v>45838</v>
      </c>
      <c r="D44" t="s">
        <v>18</v>
      </c>
      <c r="E44" t="s">
        <v>19</v>
      </c>
      <c r="F44" s="3">
        <v>600</v>
      </c>
      <c r="G44" s="3">
        <v>0</v>
      </c>
      <c r="H44" t="s">
        <v>55</v>
      </c>
      <c r="I44" t="s">
        <v>41</v>
      </c>
      <c r="J44" t="s">
        <v>41</v>
      </c>
      <c r="K44" t="s">
        <v>41</v>
      </c>
      <c r="L44" t="s">
        <v>112</v>
      </c>
      <c r="M44" t="s">
        <v>113</v>
      </c>
      <c r="N44" t="s">
        <v>114</v>
      </c>
      <c r="O44" t="s">
        <v>113</v>
      </c>
      <c r="P44" t="s">
        <v>44</v>
      </c>
      <c r="Q44" t="s">
        <v>26</v>
      </c>
      <c r="R44" s="4">
        <f t="shared" si="1"/>
        <v>-600</v>
      </c>
    </row>
    <row r="45" spans="1:18" ht="17.45" customHeight="1" x14ac:dyDescent="0.2">
      <c r="A45" s="2">
        <v>71918</v>
      </c>
      <c r="B45" t="s">
        <v>39</v>
      </c>
      <c r="C45" s="1">
        <f t="shared" si="4"/>
        <v>45838</v>
      </c>
      <c r="D45" t="s">
        <v>18</v>
      </c>
      <c r="E45" t="s">
        <v>19</v>
      </c>
      <c r="F45" s="3">
        <v>250</v>
      </c>
      <c r="G45" s="3">
        <v>0</v>
      </c>
      <c r="H45" t="s">
        <v>45</v>
      </c>
      <c r="I45" t="s">
        <v>41</v>
      </c>
      <c r="J45" t="s">
        <v>41</v>
      </c>
      <c r="K45" t="s">
        <v>41</v>
      </c>
      <c r="L45" t="s">
        <v>112</v>
      </c>
      <c r="M45" t="s">
        <v>113</v>
      </c>
      <c r="N45" t="s">
        <v>114</v>
      </c>
      <c r="O45" t="s">
        <v>113</v>
      </c>
      <c r="P45" t="s">
        <v>44</v>
      </c>
      <c r="Q45" t="s">
        <v>26</v>
      </c>
      <c r="R45" s="4">
        <f t="shared" si="1"/>
        <v>-250</v>
      </c>
    </row>
    <row r="46" spans="1:18" ht="17.45" customHeight="1" x14ac:dyDescent="0.2">
      <c r="A46" s="2">
        <v>71918</v>
      </c>
      <c r="B46" t="s">
        <v>39</v>
      </c>
      <c r="C46" s="1">
        <f t="shared" si="4"/>
        <v>45838</v>
      </c>
      <c r="D46" t="s">
        <v>18</v>
      </c>
      <c r="E46" t="s">
        <v>19</v>
      </c>
      <c r="F46" s="3">
        <v>600</v>
      </c>
      <c r="G46" s="3">
        <v>0</v>
      </c>
      <c r="H46" t="s">
        <v>49</v>
      </c>
      <c r="I46" t="s">
        <v>41</v>
      </c>
      <c r="J46" t="s">
        <v>41</v>
      </c>
      <c r="K46" t="s">
        <v>41</v>
      </c>
      <c r="L46" t="s">
        <v>112</v>
      </c>
      <c r="M46" t="s">
        <v>113</v>
      </c>
      <c r="N46" t="s">
        <v>114</v>
      </c>
      <c r="O46" t="s">
        <v>113</v>
      </c>
      <c r="P46" t="s">
        <v>44</v>
      </c>
      <c r="Q46" t="s">
        <v>26</v>
      </c>
      <c r="R46" s="4">
        <f t="shared" si="1"/>
        <v>-600</v>
      </c>
    </row>
    <row r="47" spans="1:18" ht="17.45" customHeight="1" x14ac:dyDescent="0.2">
      <c r="A47" s="2">
        <v>71918</v>
      </c>
      <c r="B47" t="s">
        <v>39</v>
      </c>
      <c r="C47" s="1">
        <f t="shared" si="4"/>
        <v>45838</v>
      </c>
      <c r="D47" t="s">
        <v>18</v>
      </c>
      <c r="E47" t="s">
        <v>19</v>
      </c>
      <c r="F47" s="3">
        <v>10000</v>
      </c>
      <c r="G47" s="3">
        <v>0</v>
      </c>
      <c r="H47" t="s">
        <v>51</v>
      </c>
      <c r="I47" t="s">
        <v>41</v>
      </c>
      <c r="J47" t="s">
        <v>41</v>
      </c>
      <c r="K47" t="s">
        <v>41</v>
      </c>
      <c r="L47" t="s">
        <v>112</v>
      </c>
      <c r="M47" t="s">
        <v>113</v>
      </c>
      <c r="N47" t="s">
        <v>114</v>
      </c>
      <c r="O47" t="s">
        <v>113</v>
      </c>
      <c r="P47" t="s">
        <v>44</v>
      </c>
      <c r="Q47" t="s">
        <v>26</v>
      </c>
      <c r="R47" s="4">
        <f t="shared" si="1"/>
        <v>-10000</v>
      </c>
    </row>
    <row r="48" spans="1:18" ht="17.45" customHeight="1" x14ac:dyDescent="0.2">
      <c r="A48" s="2">
        <v>71918</v>
      </c>
      <c r="B48" t="s">
        <v>39</v>
      </c>
      <c r="C48" s="1">
        <f t="shared" si="4"/>
        <v>45838</v>
      </c>
      <c r="D48" t="s">
        <v>18</v>
      </c>
      <c r="E48" t="s">
        <v>19</v>
      </c>
      <c r="F48" s="3">
        <v>600</v>
      </c>
      <c r="G48" s="3">
        <v>0</v>
      </c>
      <c r="H48" t="s">
        <v>53</v>
      </c>
      <c r="I48" t="s">
        <v>41</v>
      </c>
      <c r="J48" t="s">
        <v>41</v>
      </c>
      <c r="K48" t="s">
        <v>41</v>
      </c>
      <c r="L48" t="s">
        <v>112</v>
      </c>
      <c r="M48" t="s">
        <v>113</v>
      </c>
      <c r="N48" t="s">
        <v>114</v>
      </c>
      <c r="O48" t="s">
        <v>113</v>
      </c>
      <c r="P48" t="s">
        <v>44</v>
      </c>
      <c r="Q48" t="s">
        <v>26</v>
      </c>
      <c r="R48" s="4">
        <f t="shared" si="1"/>
        <v>-600</v>
      </c>
    </row>
    <row r="49" spans="1:18" ht="17.45" customHeight="1" x14ac:dyDescent="0.2">
      <c r="A49" s="2">
        <v>71918</v>
      </c>
      <c r="B49" t="s">
        <v>39</v>
      </c>
      <c r="C49" s="1">
        <f t="shared" si="4"/>
        <v>45838</v>
      </c>
      <c r="D49" t="s">
        <v>18</v>
      </c>
      <c r="E49" t="s">
        <v>19</v>
      </c>
      <c r="F49" s="3">
        <v>600</v>
      </c>
      <c r="G49" s="3">
        <v>0</v>
      </c>
      <c r="H49" t="s">
        <v>55</v>
      </c>
      <c r="I49" t="s">
        <v>41</v>
      </c>
      <c r="J49" t="s">
        <v>41</v>
      </c>
      <c r="K49" t="s">
        <v>41</v>
      </c>
      <c r="L49" t="s">
        <v>112</v>
      </c>
      <c r="M49" t="s">
        <v>113</v>
      </c>
      <c r="N49" t="s">
        <v>114</v>
      </c>
      <c r="O49" t="s">
        <v>113</v>
      </c>
      <c r="P49" t="s">
        <v>44</v>
      </c>
      <c r="Q49" t="s">
        <v>26</v>
      </c>
      <c r="R49" s="4">
        <f t="shared" si="1"/>
        <v>-600</v>
      </c>
    </row>
    <row r="50" spans="1:18" ht="17.45" customHeight="1" x14ac:dyDescent="0.2">
      <c r="A50" s="2">
        <v>71922</v>
      </c>
      <c r="B50" t="s">
        <v>17</v>
      </c>
      <c r="C50" s="1">
        <f>DATE(2025,7,11)</f>
        <v>45849</v>
      </c>
      <c r="D50" t="s">
        <v>18</v>
      </c>
      <c r="E50" t="s">
        <v>19</v>
      </c>
      <c r="F50" s="3">
        <v>695</v>
      </c>
      <c r="G50" s="3">
        <v>0</v>
      </c>
      <c r="H50" t="s">
        <v>115</v>
      </c>
      <c r="I50" t="s">
        <v>116</v>
      </c>
      <c r="J50" t="s">
        <v>22</v>
      </c>
      <c r="K50" t="s">
        <v>22</v>
      </c>
      <c r="L50" t="s">
        <v>117</v>
      </c>
      <c r="M50" t="s">
        <v>117</v>
      </c>
      <c r="N50" t="s">
        <v>115</v>
      </c>
      <c r="O50" t="s">
        <v>118</v>
      </c>
      <c r="P50" t="s">
        <v>25</v>
      </c>
      <c r="Q50" t="s">
        <v>26</v>
      </c>
      <c r="R50" s="4">
        <f t="shared" si="1"/>
        <v>-695</v>
      </c>
    </row>
    <row r="51" spans="1:18" ht="17.45" customHeight="1" x14ac:dyDescent="0.2">
      <c r="A51" s="2">
        <v>71923</v>
      </c>
      <c r="B51" t="s">
        <v>17</v>
      </c>
      <c r="C51" s="1">
        <f>DATE(2025,7,11)</f>
        <v>45849</v>
      </c>
      <c r="D51" t="s">
        <v>18</v>
      </c>
      <c r="E51" t="s">
        <v>19</v>
      </c>
      <c r="F51" s="3">
        <v>500</v>
      </c>
      <c r="G51" s="3">
        <v>0</v>
      </c>
      <c r="H51" t="s">
        <v>119</v>
      </c>
      <c r="I51" t="s">
        <v>120</v>
      </c>
      <c r="J51" t="s">
        <v>22</v>
      </c>
      <c r="K51" t="s">
        <v>22</v>
      </c>
      <c r="L51" t="s">
        <v>117</v>
      </c>
      <c r="M51" t="s">
        <v>117</v>
      </c>
      <c r="N51" t="s">
        <v>119</v>
      </c>
      <c r="O51" t="s">
        <v>118</v>
      </c>
      <c r="P51" t="s">
        <v>25</v>
      </c>
      <c r="Q51" t="s">
        <v>26</v>
      </c>
      <c r="R51" s="4">
        <f t="shared" si="1"/>
        <v>-500</v>
      </c>
    </row>
    <row r="52" spans="1:18" ht="17.45" customHeight="1" x14ac:dyDescent="0.2">
      <c r="A52" s="2">
        <v>71925</v>
      </c>
      <c r="B52" t="s">
        <v>17</v>
      </c>
      <c r="C52" s="1">
        <f>DATE(2025,7,11)</f>
        <v>45849</v>
      </c>
      <c r="D52" t="s">
        <v>18</v>
      </c>
      <c r="E52" t="s">
        <v>19</v>
      </c>
      <c r="F52" s="3">
        <v>600</v>
      </c>
      <c r="G52" s="3">
        <v>0</v>
      </c>
      <c r="H52" t="s">
        <v>121</v>
      </c>
      <c r="I52" t="s">
        <v>122</v>
      </c>
      <c r="J52" t="s">
        <v>22</v>
      </c>
      <c r="K52" t="s">
        <v>22</v>
      </c>
      <c r="L52" t="s">
        <v>123</v>
      </c>
      <c r="M52" t="s">
        <v>123</v>
      </c>
      <c r="N52" t="s">
        <v>121</v>
      </c>
      <c r="O52" t="s">
        <v>124</v>
      </c>
      <c r="P52" t="s">
        <v>25</v>
      </c>
      <c r="Q52" t="s">
        <v>26</v>
      </c>
      <c r="R52" s="4">
        <f t="shared" si="1"/>
        <v>-600</v>
      </c>
    </row>
    <row r="53" spans="1:18" ht="17.45" customHeight="1" x14ac:dyDescent="0.2">
      <c r="A53" s="2">
        <v>71925</v>
      </c>
      <c r="B53" t="s">
        <v>17</v>
      </c>
      <c r="C53" s="1">
        <f>DATE(2025,7,11)</f>
        <v>45849</v>
      </c>
      <c r="D53" t="s">
        <v>18</v>
      </c>
      <c r="E53" t="s">
        <v>19</v>
      </c>
      <c r="F53" s="3">
        <v>0</v>
      </c>
      <c r="G53" s="3">
        <v>17.7</v>
      </c>
      <c r="H53" t="s">
        <v>125</v>
      </c>
      <c r="I53" t="s">
        <v>122</v>
      </c>
      <c r="J53" t="s">
        <v>22</v>
      </c>
      <c r="K53" t="s">
        <v>22</v>
      </c>
      <c r="L53" t="s">
        <v>123</v>
      </c>
      <c r="M53" t="s">
        <v>123</v>
      </c>
      <c r="N53" t="s">
        <v>121</v>
      </c>
      <c r="O53" t="s">
        <v>124</v>
      </c>
      <c r="P53" t="s">
        <v>25</v>
      </c>
      <c r="Q53" t="s">
        <v>26</v>
      </c>
      <c r="R53" s="4">
        <f t="shared" si="1"/>
        <v>17.7</v>
      </c>
    </row>
    <row r="54" spans="1:18" ht="17.45" customHeight="1" x14ac:dyDescent="0.2">
      <c r="A54" s="2">
        <v>72289</v>
      </c>
      <c r="B54" t="s">
        <v>17</v>
      </c>
      <c r="C54" s="1">
        <f>DATE(2025,7,29)</f>
        <v>45867</v>
      </c>
      <c r="D54" t="s">
        <v>18</v>
      </c>
      <c r="E54" t="s">
        <v>19</v>
      </c>
      <c r="F54" s="3">
        <v>25</v>
      </c>
      <c r="G54" s="3">
        <v>0</v>
      </c>
      <c r="H54" t="s">
        <v>126</v>
      </c>
      <c r="I54" t="s">
        <v>127</v>
      </c>
      <c r="J54" t="s">
        <v>22</v>
      </c>
      <c r="K54" t="s">
        <v>22</v>
      </c>
      <c r="L54" t="s">
        <v>128</v>
      </c>
      <c r="M54" t="s">
        <v>128</v>
      </c>
      <c r="N54" t="s">
        <v>129</v>
      </c>
      <c r="O54" t="s">
        <v>130</v>
      </c>
      <c r="P54" t="s">
        <v>25</v>
      </c>
      <c r="Q54" t="s">
        <v>26</v>
      </c>
      <c r="R54" s="4">
        <f t="shared" si="1"/>
        <v>-25</v>
      </c>
    </row>
    <row r="55" spans="1:18" ht="17.45" customHeight="1" x14ac:dyDescent="0.2">
      <c r="A55" s="2">
        <v>72411</v>
      </c>
      <c r="B55" t="s">
        <v>39</v>
      </c>
      <c r="C55" s="1">
        <f>DATE(2025,7,31)</f>
        <v>45869</v>
      </c>
      <c r="D55" t="s">
        <v>18</v>
      </c>
      <c r="E55" t="s">
        <v>19</v>
      </c>
      <c r="F55" s="3">
        <v>0</v>
      </c>
      <c r="G55" s="3">
        <v>685.33</v>
      </c>
      <c r="H55" t="s">
        <v>131</v>
      </c>
      <c r="I55" t="s">
        <v>41</v>
      </c>
      <c r="J55" t="s">
        <v>41</v>
      </c>
      <c r="K55" t="s">
        <v>41</v>
      </c>
      <c r="L55" t="s">
        <v>132</v>
      </c>
      <c r="M55" t="s">
        <v>133</v>
      </c>
      <c r="N55" t="s">
        <v>134</v>
      </c>
      <c r="O55" t="s">
        <v>133</v>
      </c>
      <c r="P55" t="s">
        <v>135</v>
      </c>
      <c r="Q55" t="s">
        <v>26</v>
      </c>
      <c r="R55" s="4">
        <f t="shared" si="1"/>
        <v>685.33</v>
      </c>
    </row>
    <row r="56" spans="1:18" ht="17.45" customHeight="1" x14ac:dyDescent="0.2">
      <c r="A56" s="2">
        <v>73923</v>
      </c>
      <c r="B56" t="s">
        <v>57</v>
      </c>
      <c r="C56" s="1">
        <f>DATE(2025,10,1)</f>
        <v>45931</v>
      </c>
      <c r="D56" t="s">
        <v>18</v>
      </c>
      <c r="E56" t="s">
        <v>19</v>
      </c>
      <c r="F56" s="3">
        <v>0</v>
      </c>
      <c r="G56" s="3">
        <v>594.41999999999996</v>
      </c>
      <c r="H56" t="s">
        <v>136</v>
      </c>
      <c r="I56" t="s">
        <v>137</v>
      </c>
      <c r="J56" t="s">
        <v>138</v>
      </c>
      <c r="K56" t="s">
        <v>139</v>
      </c>
      <c r="L56" t="s">
        <v>140</v>
      </c>
      <c r="M56" t="s">
        <v>140</v>
      </c>
      <c r="N56" t="s">
        <v>63</v>
      </c>
      <c r="O56" t="s">
        <v>141</v>
      </c>
      <c r="P56" t="s">
        <v>65</v>
      </c>
      <c r="Q56" t="s">
        <v>26</v>
      </c>
      <c r="R56" s="4">
        <f t="shared" si="1"/>
        <v>594.41999999999996</v>
      </c>
    </row>
    <row r="57" spans="1:18" ht="17.45" customHeight="1" x14ac:dyDescent="0.2">
      <c r="A57" s="2">
        <v>73840</v>
      </c>
      <c r="B57" t="s">
        <v>17</v>
      </c>
      <c r="C57" s="1">
        <f>DATE(2025,10,15)</f>
        <v>45945</v>
      </c>
      <c r="D57" t="s">
        <v>18</v>
      </c>
      <c r="E57" t="s">
        <v>19</v>
      </c>
      <c r="F57" s="3">
        <v>500</v>
      </c>
      <c r="G57" s="3">
        <v>0</v>
      </c>
      <c r="H57" t="s">
        <v>142</v>
      </c>
      <c r="I57" t="s">
        <v>143</v>
      </c>
      <c r="J57" t="s">
        <v>22</v>
      </c>
      <c r="K57" t="s">
        <v>22</v>
      </c>
      <c r="L57" t="s">
        <v>144</v>
      </c>
      <c r="M57" t="s">
        <v>144</v>
      </c>
      <c r="N57" t="s">
        <v>142</v>
      </c>
      <c r="O57" t="s">
        <v>145</v>
      </c>
      <c r="P57" t="s">
        <v>25</v>
      </c>
      <c r="Q57" t="s">
        <v>26</v>
      </c>
      <c r="R57" s="4">
        <f t="shared" si="1"/>
        <v>-500</v>
      </c>
    </row>
    <row r="59" spans="1:18" x14ac:dyDescent="0.2">
      <c r="H59" s="7" t="s">
        <v>146</v>
      </c>
      <c r="I59" s="7"/>
      <c r="J59" s="7"/>
      <c r="K59" s="7"/>
      <c r="L59" s="7"/>
      <c r="M59" s="7"/>
      <c r="N59" s="7"/>
      <c r="O59" s="7"/>
      <c r="P59" s="7"/>
      <c r="Q59" s="7"/>
      <c r="R59" s="9">
        <f>SUM(R6:R58)</f>
        <v>-20085.55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Account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Lowe</dc:creator>
  <cp:lastModifiedBy>Tammy Conrad</cp:lastModifiedBy>
  <cp:lastPrinted>2026-01-15T14:16:49Z</cp:lastPrinted>
  <dcterms:created xsi:type="dcterms:W3CDTF">2026-01-15T13:18:19Z</dcterms:created>
  <dcterms:modified xsi:type="dcterms:W3CDTF">2026-01-15T14:40:31Z</dcterms:modified>
</cp:coreProperties>
</file>